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45" yWindow="75" windowWidth="17640" windowHeight="7995"/>
  </bookViews>
  <sheets>
    <sheet name="THANG 7" sheetId="8" r:id="rId1"/>
    <sheet name="THANG 8" sheetId="9" r:id="rId2"/>
    <sheet name="THANG 9" sheetId="10" r:id="rId3"/>
  </sheets>
  <calcPr calcId="144525"/>
</workbook>
</file>

<file path=xl/calcChain.xml><?xml version="1.0" encoding="utf-8"?>
<calcChain xmlns="http://schemas.openxmlformats.org/spreadsheetml/2006/main">
  <c r="F18" i="10" l="1"/>
  <c r="J18" i="10" s="1"/>
  <c r="K18" i="10" s="1"/>
  <c r="F17" i="10"/>
  <c r="F16" i="10"/>
  <c r="F15" i="10"/>
  <c r="J15" i="10" s="1"/>
  <c r="K15" i="10" s="1"/>
  <c r="J14" i="10"/>
  <c r="K14" i="10" s="1"/>
  <c r="F14" i="10"/>
  <c r="H13" i="10"/>
  <c r="J13" i="10" s="1"/>
  <c r="K13" i="10" s="1"/>
  <c r="F13" i="10"/>
  <c r="H12" i="10"/>
  <c r="J12" i="10" s="1"/>
  <c r="K12" i="10" s="1"/>
  <c r="F12" i="10"/>
  <c r="F11" i="10"/>
  <c r="J11" i="10" s="1"/>
  <c r="K11" i="10" s="1"/>
  <c r="F10" i="10"/>
  <c r="J10" i="10" s="1"/>
  <c r="K10" i="10" s="1"/>
  <c r="F9" i="10"/>
  <c r="J9" i="10" s="1"/>
  <c r="K9" i="10" s="1"/>
  <c r="F8" i="10"/>
  <c r="H8" i="10" s="1"/>
  <c r="J8" i="10" s="1"/>
  <c r="K8" i="10" s="1"/>
  <c r="J7" i="10"/>
  <c r="K7" i="10" s="1"/>
  <c r="F7" i="10"/>
  <c r="F6" i="10"/>
  <c r="J6" i="10" s="1"/>
  <c r="K6" i="10" s="1"/>
  <c r="F5" i="10"/>
  <c r="F4" i="10"/>
  <c r="H4" i="10" s="1"/>
  <c r="F18" i="9"/>
  <c r="J18" i="9" s="1"/>
  <c r="K18" i="9" s="1"/>
  <c r="F17" i="9"/>
  <c r="H17" i="9" s="1"/>
  <c r="J17" i="9" s="1"/>
  <c r="K17" i="9" s="1"/>
  <c r="F16" i="9"/>
  <c r="H16" i="9" s="1"/>
  <c r="J16" i="9" s="1"/>
  <c r="K16" i="9" s="1"/>
  <c r="J15" i="9"/>
  <c r="K15" i="9" s="1"/>
  <c r="F15" i="9"/>
  <c r="F14" i="9"/>
  <c r="J14" i="9" s="1"/>
  <c r="K14" i="9" s="1"/>
  <c r="F13" i="9"/>
  <c r="H13" i="9" s="1"/>
  <c r="F12" i="9"/>
  <c r="F11" i="9"/>
  <c r="J11" i="9" s="1"/>
  <c r="K11" i="9" s="1"/>
  <c r="F10" i="9"/>
  <c r="J10" i="9" s="1"/>
  <c r="K10" i="9" s="1"/>
  <c r="J9" i="9"/>
  <c r="K9" i="9" s="1"/>
  <c r="F9" i="9"/>
  <c r="H8" i="9"/>
  <c r="J8" i="9" s="1"/>
  <c r="K8" i="9" s="1"/>
  <c r="F8" i="9"/>
  <c r="F7" i="9"/>
  <c r="J7" i="9" s="1"/>
  <c r="K7" i="9" s="1"/>
  <c r="F6" i="9"/>
  <c r="J6" i="9" s="1"/>
  <c r="K6" i="9" s="1"/>
  <c r="F5" i="9"/>
  <c r="F4" i="9"/>
  <c r="J16" i="10" l="1"/>
  <c r="K16" i="10" s="1"/>
  <c r="H5" i="10"/>
  <c r="J5" i="10" s="1"/>
  <c r="K5" i="10" s="1"/>
  <c r="J4" i="10"/>
  <c r="H16" i="10"/>
  <c r="H17" i="10"/>
  <c r="J17" i="10" s="1"/>
  <c r="K17" i="10" s="1"/>
  <c r="J5" i="9"/>
  <c r="K5" i="9" s="1"/>
  <c r="J12" i="9"/>
  <c r="K12" i="9" s="1"/>
  <c r="H12" i="9"/>
  <c r="H4" i="9"/>
  <c r="J4" i="9" s="1"/>
  <c r="J13" i="9"/>
  <c r="K13" i="9" s="1"/>
  <c r="H5" i="9"/>
  <c r="F4" i="8"/>
  <c r="H4" i="8" s="1"/>
  <c r="F5" i="8"/>
  <c r="H5" i="8"/>
  <c r="J5" i="8" s="1"/>
  <c r="F6" i="8"/>
  <c r="J6" i="8" s="1"/>
  <c r="K6" i="8" s="1"/>
  <c r="F7" i="8"/>
  <c r="J7" i="8" s="1"/>
  <c r="K7" i="8" s="1"/>
  <c r="F8" i="8"/>
  <c r="H8" i="8"/>
  <c r="J8" i="8"/>
  <c r="K8" i="8" s="1"/>
  <c r="F9" i="8"/>
  <c r="J9" i="8" s="1"/>
  <c r="K9" i="8" s="1"/>
  <c r="F10" i="8"/>
  <c r="J10" i="8"/>
  <c r="K10" i="8" s="1"/>
  <c r="F11" i="8"/>
  <c r="J11" i="8" s="1"/>
  <c r="K11" i="8" s="1"/>
  <c r="F12" i="8"/>
  <c r="H12" i="8" s="1"/>
  <c r="F13" i="8"/>
  <c r="H13" i="8"/>
  <c r="F14" i="8"/>
  <c r="J14" i="8" s="1"/>
  <c r="K14" i="8" s="1"/>
  <c r="F15" i="8"/>
  <c r="J15" i="8" s="1"/>
  <c r="K15" i="8" s="1"/>
  <c r="F16" i="8"/>
  <c r="H16" i="8" s="1"/>
  <c r="J16" i="8" s="1"/>
  <c r="K16" i="8" s="1"/>
  <c r="F17" i="8"/>
  <c r="H17" i="8" s="1"/>
  <c r="F18" i="8"/>
  <c r="J18" i="8" s="1"/>
  <c r="K18" i="8" s="1"/>
  <c r="K4" i="10" l="1"/>
  <c r="K19" i="10" s="1"/>
  <c r="J19" i="10"/>
  <c r="J19" i="9"/>
  <c r="K4" i="9"/>
  <c r="K19" i="9" s="1"/>
  <c r="J13" i="8"/>
  <c r="K13" i="8" s="1"/>
  <c r="J12" i="8"/>
  <c r="K12" i="8" s="1"/>
  <c r="J17" i="8"/>
  <c r="K17" i="8" s="1"/>
  <c r="J4" i="8"/>
  <c r="K5" i="8"/>
  <c r="I23" i="10" l="1"/>
  <c r="I22" i="10"/>
  <c r="I24" i="10" s="1"/>
  <c r="I22" i="9"/>
  <c r="I23" i="9"/>
  <c r="J19" i="8"/>
  <c r="K4" i="8"/>
  <c r="I24" i="9" l="1"/>
  <c r="K19" i="8"/>
  <c r="I22" i="8" l="1"/>
  <c r="I23" i="8"/>
  <c r="I24" i="8" l="1"/>
</calcChain>
</file>

<file path=xl/sharedStrings.xml><?xml version="1.0" encoding="utf-8"?>
<sst xmlns="http://schemas.openxmlformats.org/spreadsheetml/2006/main" count="102" uniqueCount="36">
  <si>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</si>
  <si>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</si>
  <si>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</si>
  <si>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</si>
  <si>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</si>
  <si>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</si>
  <si>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</si>
  <si>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</si>
  <si>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</si>
  <si>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</si>
  <si>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</si>
  <si>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</si>
  <si>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PCCV</t>
  </si>
  <si>
    <t>PC VK</t>
  </si>
  <si>
    <t>1%</t>
  </si>
  <si>
    <t>Tổng lương</t>
  </si>
  <si>
    <t>TT</t>
  </si>
  <si>
    <t>Họ tên</t>
  </si>
  <si>
    <t>Lương CB</t>
  </si>
  <si>
    <t>6=3*5</t>
  </si>
  <si>
    <t>8=(3+4+6)*7</t>
  </si>
  <si>
    <t>10 = 8*9</t>
  </si>
  <si>
    <t>11=10*1%</t>
  </si>
  <si>
    <t>CỘNG</t>
  </si>
  <si>
    <t>30%</t>
  </si>
  <si>
    <t>Tháng</t>
  </si>
  <si>
    <t>TRÍCH NỘP</t>
  </si>
  <si>
    <t>Phụ cấp thâm niên NG</t>
  </si>
  <si>
    <t>TỔNG</t>
  </si>
  <si>
    <t>Trương Thị Hồng</t>
  </si>
  <si>
    <t>Nguyễn Yến Nhi</t>
  </si>
  <si>
    <t>HS lương T7</t>
  </si>
  <si>
    <t>Nguyễn Văn Chì</t>
  </si>
  <si>
    <t>THU ĐẢNG PHÍ THÁNG 7/2018</t>
  </si>
  <si>
    <t>THU ĐẢNG PHÍ THÁNG 8/2018</t>
  </si>
  <si>
    <t>THU ĐẢNG PHÍ THÁNG 9/2018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</si>
</sst>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%"/>
    <numFmt numFmtId="167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Calibri"/>
      <family val="2"/>
      <scheme val="minor"/>
    </font>
    <font>
      <b/>
      <i/>
      <sz val="10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13" fontId="0" fillId="0" borderId="0" xfId="0" applyNumberFormat="1"/>
    <xf numFmtId="164" fontId="2" fillId="0" borderId="1" xfId="1" applyNumberFormat="1" applyFont="1" applyBorder="1"/>
    <xf numFmtId="43" fontId="2" fillId="0" borderId="1" xfId="1" applyFont="1" applyBorder="1"/>
    <xf numFmtId="9" fontId="2" fillId="0" borderId="1" xfId="1" applyNumberFormat="1" applyFont="1" applyBorder="1"/>
    <xf numFmtId="165" fontId="2" fillId="0" borderId="1" xfId="1" applyNumberFormat="1" applyFont="1" applyBorder="1"/>
    <xf numFmtId="166" fontId="2" fillId="0" borderId="1" xfId="1" applyNumberFormat="1" applyFont="1" applyBorder="1"/>
    <xf numFmtId="164" fontId="2" fillId="0" borderId="1" xfId="1" applyNumberFormat="1" applyFont="1" applyFill="1" applyBorder="1"/>
    <xf numFmtId="43" fontId="2" fillId="0" borderId="1" xfId="1" applyFont="1" applyFill="1" applyBorder="1"/>
    <xf numFmtId="165" fontId="2" fillId="0" borderId="1" xfId="1" applyNumberFormat="1" applyFont="1" applyFill="1" applyBorder="1"/>
    <xf numFmtId="166" fontId="2" fillId="0" borderId="1" xfId="1" applyNumberFormat="1" applyFont="1" applyFill="1" applyBorder="1"/>
    <xf numFmtId="0" fontId="0" fillId="0" borderId="0" xfId="0" applyFill="1"/>
    <xf numFmtId="9" fontId="2" fillId="0" borderId="1" xfId="1" applyNumberFormat="1" applyFont="1" applyFill="1" applyBorder="1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3" fontId="2" fillId="0" borderId="1" xfId="1" applyFont="1" applyFill="1" applyBorder="1" applyAlignment="1">
      <alignment horizont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3" fillId="0" borderId="1" xfId="0" quotePrefix="1" applyFont="1" applyBorder="1" applyAlignment="1">
      <alignment horizontal="center"/>
    </xf>
    <xf numFmtId="164" fontId="3" fillId="0" borderId="1" xfId="0" applyNumberFormat="1" applyFont="1" applyBorder="1"/>
    <xf numFmtId="9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14" fontId="0" fillId="0" borderId="0" xfId="0" applyNumberFormat="1"/>
    <xf numFmtId="14" fontId="0" fillId="0" borderId="0" xfId="0" applyNumberFormat="1" applyFill="1"/>
    <xf numFmtId="164" fontId="0" fillId="0" borderId="0" xfId="0" applyNumberFormat="1"/>
    <xf numFmtId="164" fontId="0" fillId="0" borderId="0" xfId="1" applyNumberFormat="1" applyFont="1"/>
    <xf numFmtId="0" fontId="10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167" fontId="2" fillId="0" borderId="1" xfId="1" applyNumberFormat="1" applyFont="1" applyFill="1" applyBorder="1"/>
    <xf numFmtId="0" fontId="0" fillId="0" borderId="1" xfId="0" applyFill="1" applyBorder="1" applyAlignment="1">
      <alignment vertical="center"/>
    </xf>
    <xf numFmtId="0" fontId="2" fillId="0" borderId="1" xfId="0" applyFont="1" applyFill="1" applyBorder="1"/>
    <xf numFmtId="13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abSelected="1" workbookViewId="0">
      <selection activeCell="D13" sqref="D13"/>
    </sheetView>
  </sheetViews>
  <sheetFormatPr defaultRowHeight="15" x14ac:dyDescent="0.25"/>
  <cols>
    <col min="1" max="1" width="5.7109375" customWidth="1"/>
    <col min="2" max="2" width="20.85546875" customWidth="1"/>
    <col min="3" max="3" width="9.140625" style="13" customWidth="1"/>
    <col min="4" max="4" width="9.28515625" bestFit="1" customWidth="1"/>
    <col min="5" max="5" width="6.28515625" customWidth="1"/>
    <col min="6" max="6" width="7.28515625" customWidth="1"/>
    <col min="7" max="7" width="8" customWidth="1"/>
    <col min="8" max="8" width="12.140625" customWidth="1"/>
    <col min="9" max="9" width="13.42578125" customWidth="1"/>
    <col min="10" max="10" width="13.85546875" customWidth="1"/>
    <col min="11" max="11" width="11.42578125" customWidth="1"/>
  </cols>
  <sheetData>
    <row r="1" spans="1:14" ht="22.5" x14ac:dyDescent="0.3">
      <c r="A1" s="44" t="s">
        <v>33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4" s="15" customFormat="1" ht="30" customHeight="1" x14ac:dyDescent="0.25">
      <c r="A2" s="14" t="s">
        <v>16</v>
      </c>
      <c r="B2" s="14" t="s">
        <v>17</v>
      </c>
      <c r="C2" s="39" t="s">
        <v>31</v>
      </c>
      <c r="D2" s="14" t="s">
        <v>12</v>
      </c>
      <c r="E2" s="45" t="s">
        <v>13</v>
      </c>
      <c r="F2" s="46"/>
      <c r="G2" s="47" t="s">
        <v>27</v>
      </c>
      <c r="H2" s="48"/>
      <c r="I2" s="29" t="s">
        <v>18</v>
      </c>
      <c r="J2" s="14" t="s">
        <v>15</v>
      </c>
      <c r="K2" s="30" t="s">
        <v>14</v>
      </c>
      <c r="N2" s="49"/>
    </row>
    <row r="3" spans="1:14" s="17" customFormat="1" ht="17.25" customHeight="1" x14ac:dyDescent="0.25">
      <c r="A3" s="20">
        <v>1</v>
      </c>
      <c r="B3" s="20">
        <v>2</v>
      </c>
      <c r="C3" s="20">
        <v>3</v>
      </c>
      <c r="D3" s="20">
        <v>4</v>
      </c>
      <c r="E3" s="20">
        <v>5</v>
      </c>
      <c r="F3" s="20" t="s">
        <v>19</v>
      </c>
      <c r="G3" s="20">
        <v>7</v>
      </c>
      <c r="H3" s="18" t="s">
        <v>20</v>
      </c>
      <c r="I3" s="20">
        <v>9</v>
      </c>
      <c r="J3" s="20" t="s">
        <v>21</v>
      </c>
      <c r="K3" s="19" t="s">
        <v>22</v>
      </c>
    </row>
    <row r="4" spans="1:14" ht="23.25" customHeight="1" x14ac:dyDescent="0.25">
      <c r="A4" s="2">
        <v>1</v>
      </c>
      <c r="B4" s="7" t="s">
        <v>0</v>
      </c>
      <c r="C4" s="16">
        <v>4.9800000000000004</v>
      </c>
      <c r="D4" s="8">
        <v>0.9</v>
      </c>
      <c r="E4" s="12">
        <v>0.08</v>
      </c>
      <c r="F4" s="9">
        <f t="shared" ref="F4:F18" si="0">C4*E4</f>
        <v>0.39840000000000003</v>
      </c>
      <c r="G4" s="12">
        <v>0.31</v>
      </c>
      <c r="H4" s="40">
        <f>(C4+D4+F4)*G4</f>
        <v>1.946304</v>
      </c>
      <c r="I4" s="7">
        <v>1390000</v>
      </c>
      <c r="J4" s="7">
        <f t="shared" ref="J4:J18" si="1">(C4+D4+F4+H4)*I4</f>
        <v>11432338.560000001</v>
      </c>
      <c r="K4" s="7">
        <f>J4*1%</f>
        <v>114323.38560000001</v>
      </c>
      <c r="L4" s="33"/>
    </row>
    <row r="5" spans="1:14" ht="23.25" customHeight="1" x14ac:dyDescent="0.25">
      <c r="A5" s="2">
        <v>2</v>
      </c>
      <c r="B5" s="42" t="s">
        <v>8</v>
      </c>
      <c r="C5" s="42">
        <v>4.6500000000000004</v>
      </c>
      <c r="D5" s="42">
        <v>0.45</v>
      </c>
      <c r="E5" s="42"/>
      <c r="F5" s="9">
        <f t="shared" si="0"/>
        <v>0</v>
      </c>
      <c r="G5" s="12">
        <v>0.16</v>
      </c>
      <c r="H5" s="40">
        <f>(C5+D5+F5)*G5</f>
        <v>0.81600000000000006</v>
      </c>
      <c r="I5" s="7">
        <v>1390000</v>
      </c>
      <c r="J5" s="7">
        <f t="shared" si="1"/>
        <v>8223240.0000000009</v>
      </c>
      <c r="K5" s="7">
        <f t="shared" ref="K5" si="2">J5*1%</f>
        <v>82232.400000000009</v>
      </c>
      <c r="L5" s="33"/>
    </row>
    <row r="6" spans="1:14" ht="23.25" customHeight="1" x14ac:dyDescent="0.25">
      <c r="A6" s="2">
        <v>3</v>
      </c>
      <c r="B6" s="7" t="s">
        <v>3</v>
      </c>
      <c r="C6" s="16">
        <v>4.6500000000000004</v>
      </c>
      <c r="D6" s="8">
        <v>0.35</v>
      </c>
      <c r="E6" s="8"/>
      <c r="F6" s="9">
        <f t="shared" si="0"/>
        <v>0</v>
      </c>
      <c r="G6" s="8"/>
      <c r="H6" s="10"/>
      <c r="I6" s="7">
        <v>1390000</v>
      </c>
      <c r="J6" s="7">
        <f t="shared" si="1"/>
        <v>6950000</v>
      </c>
      <c r="K6" s="7">
        <f>J6*1%</f>
        <v>69500</v>
      </c>
      <c r="L6" s="33"/>
    </row>
    <row r="7" spans="1:14" ht="23.25" customHeight="1" x14ac:dyDescent="0.25">
      <c r="A7" s="2">
        <v>4</v>
      </c>
      <c r="B7" s="7" t="s">
        <v>32</v>
      </c>
      <c r="C7" s="16">
        <v>3</v>
      </c>
      <c r="D7" s="8"/>
      <c r="E7" s="8"/>
      <c r="F7" s="9">
        <f t="shared" si="0"/>
        <v>0</v>
      </c>
      <c r="G7" s="8"/>
      <c r="H7" s="10"/>
      <c r="I7" s="7">
        <v>1390000</v>
      </c>
      <c r="J7" s="7">
        <f t="shared" si="1"/>
        <v>4170000</v>
      </c>
      <c r="K7" s="7">
        <f t="shared" ref="K7" si="3">J7*1%</f>
        <v>41700</v>
      </c>
    </row>
    <row r="8" spans="1:14" ht="23.25" customHeight="1" x14ac:dyDescent="0.25">
      <c r="A8" s="2">
        <v>5</v>
      </c>
      <c r="B8" s="7" t="s">
        <v>1</v>
      </c>
      <c r="C8" s="16">
        <v>4.9800000000000004</v>
      </c>
      <c r="D8" s="8">
        <v>0.45</v>
      </c>
      <c r="E8" s="12">
        <v>0.1</v>
      </c>
      <c r="F8" s="9">
        <f t="shared" si="0"/>
        <v>0.49800000000000005</v>
      </c>
      <c r="G8" s="12">
        <v>0.15</v>
      </c>
      <c r="H8" s="40">
        <f>(C8+D8+F8)*G8</f>
        <v>0.8892000000000001</v>
      </c>
      <c r="I8" s="7">
        <v>1390000</v>
      </c>
      <c r="J8" s="7">
        <f t="shared" si="1"/>
        <v>9475908</v>
      </c>
      <c r="K8" s="7">
        <f>J8*1%</f>
        <v>94759.08</v>
      </c>
      <c r="L8" s="33"/>
    </row>
    <row r="9" spans="1:14" s="11" customFormat="1" ht="23.25" customHeight="1" x14ac:dyDescent="0.25">
      <c r="A9" s="2">
        <v>6</v>
      </c>
      <c r="B9" s="7" t="s">
        <v>2</v>
      </c>
      <c r="C9" s="16">
        <v>3.66</v>
      </c>
      <c r="D9" s="8">
        <v>0.35</v>
      </c>
      <c r="E9" s="8"/>
      <c r="F9" s="9">
        <f t="shared" si="0"/>
        <v>0</v>
      </c>
      <c r="G9" s="8"/>
      <c r="H9" s="10"/>
      <c r="I9" s="7">
        <v>1390000</v>
      </c>
      <c r="J9" s="7">
        <f t="shared" si="1"/>
        <v>5573900</v>
      </c>
      <c r="K9" s="7">
        <f>J9*1%</f>
        <v>55739</v>
      </c>
    </row>
    <row r="10" spans="1:14" s="11" customFormat="1" ht="23.25" customHeight="1" x14ac:dyDescent="0.25">
      <c r="A10" s="2">
        <v>7</v>
      </c>
      <c r="B10" s="7" t="s">
        <v>4</v>
      </c>
      <c r="C10" s="16">
        <v>4.9800000000000004</v>
      </c>
      <c r="D10" s="8">
        <v>0.35</v>
      </c>
      <c r="E10" s="12">
        <v>0.09</v>
      </c>
      <c r="F10" s="9">
        <f t="shared" si="0"/>
        <v>0.44820000000000004</v>
      </c>
      <c r="G10" s="8"/>
      <c r="H10" s="10"/>
      <c r="I10" s="7">
        <v>1390000</v>
      </c>
      <c r="J10" s="7">
        <f t="shared" si="1"/>
        <v>8031698</v>
      </c>
      <c r="K10" s="7">
        <f t="shared" ref="K10:K18" si="4">J10*1%</f>
        <v>80316.98</v>
      </c>
    </row>
    <row r="11" spans="1:14" s="11" customFormat="1" ht="23.25" customHeight="1" x14ac:dyDescent="0.25">
      <c r="A11" s="2">
        <v>8</v>
      </c>
      <c r="B11" s="7" t="s">
        <v>5</v>
      </c>
      <c r="C11" s="16">
        <v>3.66</v>
      </c>
      <c r="D11" s="8">
        <v>0.35</v>
      </c>
      <c r="E11" s="8"/>
      <c r="F11" s="9">
        <f t="shared" si="0"/>
        <v>0</v>
      </c>
      <c r="G11" s="8"/>
      <c r="H11" s="10"/>
      <c r="I11" s="7">
        <v>1390000</v>
      </c>
      <c r="J11" s="7">
        <f t="shared" si="1"/>
        <v>5573900</v>
      </c>
      <c r="K11" s="7">
        <f t="shared" si="4"/>
        <v>55739</v>
      </c>
    </row>
    <row r="12" spans="1:14" s="11" customFormat="1" ht="23.25" customHeight="1" x14ac:dyDescent="0.25">
      <c r="A12" s="2">
        <v>9</v>
      </c>
      <c r="B12" s="7" t="s">
        <v>6</v>
      </c>
      <c r="C12" s="16">
        <v>3.99</v>
      </c>
      <c r="D12" s="8">
        <v>0.35</v>
      </c>
      <c r="E12" s="8"/>
      <c r="F12" s="9">
        <f t="shared" si="0"/>
        <v>0</v>
      </c>
      <c r="G12" s="12">
        <v>0.13</v>
      </c>
      <c r="H12" s="40">
        <f>(C12+D12+F12)*G12</f>
        <v>0.56420000000000003</v>
      </c>
      <c r="I12" s="7">
        <v>1390000</v>
      </c>
      <c r="J12" s="7">
        <f t="shared" si="1"/>
        <v>6816837.9999999991</v>
      </c>
      <c r="K12" s="7">
        <f t="shared" si="4"/>
        <v>68168.37999999999</v>
      </c>
      <c r="L12" s="34"/>
    </row>
    <row r="13" spans="1:14" s="11" customFormat="1" ht="23.25" customHeight="1" x14ac:dyDescent="0.25">
      <c r="A13" s="2">
        <v>12</v>
      </c>
      <c r="B13" s="7" t="s">
        <v>7</v>
      </c>
      <c r="C13" s="16">
        <v>4.6500000000000004</v>
      </c>
      <c r="D13" s="8">
        <v>0.45</v>
      </c>
      <c r="E13" s="8"/>
      <c r="F13" s="9">
        <f t="shared" si="0"/>
        <v>0</v>
      </c>
      <c r="G13" s="12">
        <v>0.17</v>
      </c>
      <c r="H13" s="40">
        <f>(C13+D13+F13)*G13</f>
        <v>0.8670000000000001</v>
      </c>
      <c r="I13" s="7">
        <v>1390000</v>
      </c>
      <c r="J13" s="7">
        <f t="shared" si="1"/>
        <v>8294130.0000000009</v>
      </c>
      <c r="K13" s="7">
        <f t="shared" si="4"/>
        <v>82941.300000000017</v>
      </c>
      <c r="L13" s="34"/>
    </row>
    <row r="14" spans="1:14" s="11" customFormat="1" ht="23.25" customHeight="1" x14ac:dyDescent="0.25">
      <c r="A14" s="2">
        <v>13</v>
      </c>
      <c r="B14" s="7" t="s">
        <v>9</v>
      </c>
      <c r="C14" s="16">
        <v>3.99</v>
      </c>
      <c r="D14" s="8"/>
      <c r="E14" s="8"/>
      <c r="F14" s="9">
        <f t="shared" si="0"/>
        <v>0</v>
      </c>
      <c r="G14" s="8"/>
      <c r="H14" s="10"/>
      <c r="I14" s="7">
        <v>1390000</v>
      </c>
      <c r="J14" s="7">
        <f t="shared" si="1"/>
        <v>5546100</v>
      </c>
      <c r="K14" s="7">
        <f t="shared" si="4"/>
        <v>55461</v>
      </c>
      <c r="L14" s="34"/>
    </row>
    <row r="15" spans="1:14" s="11" customFormat="1" ht="23.25" customHeight="1" x14ac:dyDescent="0.25">
      <c r="A15" s="2">
        <v>14</v>
      </c>
      <c r="B15" s="7" t="s">
        <v>10</v>
      </c>
      <c r="C15" s="16">
        <v>2.67</v>
      </c>
      <c r="D15" s="8"/>
      <c r="E15" s="8"/>
      <c r="F15" s="9">
        <f t="shared" si="0"/>
        <v>0</v>
      </c>
      <c r="G15" s="8"/>
      <c r="H15" s="10"/>
      <c r="I15" s="7">
        <v>1390000</v>
      </c>
      <c r="J15" s="7">
        <f t="shared" si="1"/>
        <v>3711300</v>
      </c>
      <c r="K15" s="7">
        <f t="shared" si="4"/>
        <v>37113</v>
      </c>
    </row>
    <row r="16" spans="1:14" ht="23.25" customHeight="1" x14ac:dyDescent="0.25">
      <c r="A16" s="2">
        <v>16</v>
      </c>
      <c r="B16" s="7" t="s">
        <v>11</v>
      </c>
      <c r="C16" s="16">
        <v>5.42</v>
      </c>
      <c r="D16" s="8">
        <v>0.45</v>
      </c>
      <c r="E16" s="8"/>
      <c r="F16" s="9">
        <f t="shared" si="0"/>
        <v>0</v>
      </c>
      <c r="G16" s="12">
        <v>0.25</v>
      </c>
      <c r="H16" s="40">
        <f>(C16+D16+F16)*G16</f>
        <v>1.4675</v>
      </c>
      <c r="I16" s="7">
        <v>1390000</v>
      </c>
      <c r="J16" s="7">
        <f t="shared" si="1"/>
        <v>10199125</v>
      </c>
      <c r="K16" s="7">
        <f t="shared" si="4"/>
        <v>101991.25</v>
      </c>
    </row>
    <row r="17" spans="1:11" ht="23.25" customHeight="1" x14ac:dyDescent="0.25">
      <c r="A17" s="2">
        <v>17</v>
      </c>
      <c r="B17" s="7" t="s">
        <v>29</v>
      </c>
      <c r="C17" s="16">
        <v>2.67</v>
      </c>
      <c r="D17" s="8"/>
      <c r="E17" s="8"/>
      <c r="F17" s="9">
        <f t="shared" si="0"/>
        <v>0</v>
      </c>
      <c r="G17" s="12"/>
      <c r="H17" s="40">
        <f>(C17+D17+F17)*G17</f>
        <v>0</v>
      </c>
      <c r="I17" s="7">
        <v>1390000</v>
      </c>
      <c r="J17" s="7">
        <f t="shared" si="1"/>
        <v>3711300</v>
      </c>
      <c r="K17" s="7">
        <f t="shared" si="4"/>
        <v>37113</v>
      </c>
    </row>
    <row r="18" spans="1:11" ht="23.25" customHeight="1" x14ac:dyDescent="0.25">
      <c r="A18" s="2">
        <v>18</v>
      </c>
      <c r="B18" s="7" t="s">
        <v>30</v>
      </c>
      <c r="C18" s="16">
        <v>2.67</v>
      </c>
      <c r="D18" s="3"/>
      <c r="E18" s="3"/>
      <c r="F18" s="5">
        <f t="shared" si="0"/>
        <v>0</v>
      </c>
      <c r="G18" s="4"/>
      <c r="H18" s="6"/>
      <c r="I18" s="7">
        <v>1390000</v>
      </c>
      <c r="J18" s="2">
        <f t="shared" si="1"/>
        <v>3711300</v>
      </c>
      <c r="K18" s="2">
        <f t="shared" si="4"/>
        <v>37113</v>
      </c>
    </row>
    <row r="19" spans="1:11" s="15" customFormat="1" ht="22.5" customHeight="1" x14ac:dyDescent="0.25">
      <c r="A19" s="21"/>
      <c r="B19" s="23" t="s">
        <v>23</v>
      </c>
      <c r="C19" s="22"/>
      <c r="D19" s="21"/>
      <c r="E19" s="21"/>
      <c r="F19" s="21"/>
      <c r="G19" s="21"/>
      <c r="H19" s="21"/>
      <c r="I19" s="41"/>
      <c r="J19" s="25">
        <f>SUM(J4:J18)</f>
        <v>101421077.56</v>
      </c>
      <c r="K19" s="24">
        <f>SUM(K4:K18)</f>
        <v>1014210.7756000001</v>
      </c>
    </row>
    <row r="20" spans="1:11" ht="11.25" customHeight="1" x14ac:dyDescent="0.25"/>
    <row r="21" spans="1:11" ht="15.75" x14ac:dyDescent="0.25">
      <c r="H21" s="31" t="s">
        <v>26</v>
      </c>
      <c r="I21" s="32" t="s">
        <v>25</v>
      </c>
      <c r="J21" s="35"/>
    </row>
    <row r="22" spans="1:11" ht="15.75" x14ac:dyDescent="0.25">
      <c r="B22" s="1"/>
      <c r="C22" s="43"/>
      <c r="D22" s="1"/>
      <c r="H22" s="26" t="s">
        <v>24</v>
      </c>
      <c r="I22" s="27">
        <f>K19*30%</f>
        <v>304263.23268000002</v>
      </c>
    </row>
    <row r="23" spans="1:11" ht="15.75" x14ac:dyDescent="0.25">
      <c r="B23" s="1"/>
      <c r="H23" s="28">
        <v>0.7</v>
      </c>
      <c r="I23" s="27">
        <f>K19*70%</f>
        <v>709947.54292000004</v>
      </c>
    </row>
    <row r="24" spans="1:11" ht="16.5" customHeight="1" x14ac:dyDescent="0.25">
      <c r="H24" s="37" t="s">
        <v>28</v>
      </c>
      <c r="I24" s="38">
        <f>SUM(I22:I23)</f>
        <v>1014210.7756000001</v>
      </c>
    </row>
    <row r="28" spans="1:11" x14ac:dyDescent="0.25">
      <c r="I28" s="36"/>
    </row>
    <row r="31" spans="1:11" x14ac:dyDescent="0.25">
      <c r="C31"/>
      <c r="I31" s="35"/>
    </row>
    <row r="35" spans="3:9" x14ac:dyDescent="0.25">
      <c r="C35"/>
      <c r="I35" s="35"/>
    </row>
    <row r="37" spans="3:9" x14ac:dyDescent="0.25">
      <c r="C37"/>
      <c r="I37" s="35"/>
    </row>
  </sheetData>
  <mergeCells count="3">
    <mergeCell ref="A1:K1"/>
    <mergeCell ref="E2:F2"/>
    <mergeCell ref="G2:H2"/>
  </mergeCells>
  <pageMargins left="0.7" right="0.7" top="0.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H11" sqref="H11"/>
    </sheetView>
  </sheetViews>
  <sheetFormatPr defaultRowHeight="15" x14ac:dyDescent="0.25"/>
  <cols>
    <col min="1" max="1" width="5.7109375" customWidth="1"/>
    <col min="2" max="2" width="20.85546875" customWidth="1"/>
    <col min="3" max="3" width="9.140625" style="13" customWidth="1"/>
    <col min="4" max="4" width="9.28515625" bestFit="1" customWidth="1"/>
    <col min="5" max="5" width="6.28515625" customWidth="1"/>
    <col min="6" max="6" width="7.28515625" customWidth="1"/>
    <col min="7" max="7" width="8" customWidth="1"/>
    <col min="8" max="8" width="12.140625" customWidth="1"/>
    <col min="9" max="9" width="13.42578125" customWidth="1"/>
    <col min="10" max="10" width="13.85546875" customWidth="1"/>
    <col min="11" max="11" width="11.42578125" customWidth="1"/>
  </cols>
  <sheetData>
    <row r="1" spans="1:14" ht="28.5" customHeight="1" x14ac:dyDescent="0.25">
      <c r="A1" s="44" t="s">
        <v>34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4" s="15" customFormat="1" x14ac:dyDescent="0.25">
      <c r="A2" s="14" t="s">
        <v>16</v>
      </c>
      <c r="B2" s="14" t="s">
        <v>17</v>
      </c>
      <c r="C2" s="39" t="s">
        <v>31</v>
      </c>
      <c r="D2" s="14" t="s">
        <v>12</v>
      </c>
      <c r="E2" s="45" t="s">
        <v>13</v>
      </c>
      <c r="F2" s="46"/>
      <c r="G2" s="47" t="s">
        <v>27</v>
      </c>
      <c r="H2" s="48"/>
      <c r="I2" s="29" t="s">
        <v>18</v>
      </c>
      <c r="J2" s="14" t="s">
        <v>15</v>
      </c>
      <c r="K2" s="30" t="s">
        <v>14</v>
      </c>
      <c r="N2" s="49"/>
    </row>
    <row r="3" spans="1:14" s="17" customFormat="1" x14ac:dyDescent="0.25">
      <c r="A3" s="20">
        <v>1</v>
      </c>
      <c r="B3" s="20">
        <v>2</v>
      </c>
      <c r="C3" s="20">
        <v>3</v>
      </c>
      <c r="D3" s="20">
        <v>4</v>
      </c>
      <c r="E3" s="20">
        <v>5</v>
      </c>
      <c r="F3" s="20" t="s">
        <v>19</v>
      </c>
      <c r="G3" s="20">
        <v>7</v>
      </c>
      <c r="H3" s="18" t="s">
        <v>20</v>
      </c>
      <c r="I3" s="20">
        <v>9</v>
      </c>
      <c r="J3" s="20" t="s">
        <v>21</v>
      </c>
      <c r="K3" s="19" t="s">
        <v>22</v>
      </c>
    </row>
    <row r="4" spans="1:14" x14ac:dyDescent="0.25">
      <c r="A4" s="2">
        <v>1</v>
      </c>
      <c r="B4" s="7" t="s">
        <v>0</v>
      </c>
      <c r="C4" s="16">
        <v>4.9800000000000004</v>
      </c>
      <c r="D4" s="8">
        <v>0.9</v>
      </c>
      <c r="E4" s="12">
        <v>0.08</v>
      </c>
      <c r="F4" s="9">
        <f t="shared" ref="F4:F18" si="0">C4*E4</f>
        <v>0.39840000000000003</v>
      </c>
      <c r="G4" s="12">
        <v>0.31</v>
      </c>
      <c r="H4" s="40">
        <f>(C4+D4+F4)*G4</f>
        <v>1.946304</v>
      </c>
      <c r="I4" s="7">
        <v>1390000</v>
      </c>
      <c r="J4" s="7">
        <f t="shared" ref="J4:J18" si="1">(C4+D4+F4+H4)*I4</f>
        <v>11432338.560000001</v>
      </c>
      <c r="K4" s="7">
        <f>J4*1%</f>
        <v>114323.38560000001</v>
      </c>
      <c r="L4" s="33"/>
    </row>
    <row r="5" spans="1:14" x14ac:dyDescent="0.25">
      <c r="A5" s="2">
        <v>2</v>
      </c>
      <c r="B5" s="42" t="s">
        <v>8</v>
      </c>
      <c r="C5" s="42">
        <v>4.6500000000000004</v>
      </c>
      <c r="D5" s="42">
        <v>0.45</v>
      </c>
      <c r="E5" s="42"/>
      <c r="F5" s="9">
        <f t="shared" si="0"/>
        <v>0</v>
      </c>
      <c r="G5" s="12">
        <v>0.16</v>
      </c>
      <c r="H5" s="40">
        <f>(C5+D5+F5)*G5</f>
        <v>0.81600000000000006</v>
      </c>
      <c r="I5" s="7">
        <v>1390000</v>
      </c>
      <c r="J5" s="7">
        <f t="shared" si="1"/>
        <v>8223240.0000000009</v>
      </c>
      <c r="K5" s="7">
        <f t="shared" ref="K5" si="2">J5*1%</f>
        <v>82232.400000000009</v>
      </c>
      <c r="L5" s="33"/>
    </row>
    <row r="6" spans="1:14" x14ac:dyDescent="0.25">
      <c r="A6" s="2">
        <v>3</v>
      </c>
      <c r="B6" s="7" t="s">
        <v>3</v>
      </c>
      <c r="C6" s="16">
        <v>4.6500000000000004</v>
      </c>
      <c r="D6" s="8">
        <v>0.35</v>
      </c>
      <c r="E6" s="8"/>
      <c r="F6" s="9">
        <f t="shared" si="0"/>
        <v>0</v>
      </c>
      <c r="G6" s="8"/>
      <c r="H6" s="10"/>
      <c r="I6" s="7">
        <v>1390000</v>
      </c>
      <c r="J6" s="7">
        <f t="shared" si="1"/>
        <v>6950000</v>
      </c>
      <c r="K6" s="7">
        <f>J6*1%</f>
        <v>69500</v>
      </c>
      <c r="L6" s="33"/>
    </row>
    <row r="7" spans="1:14" x14ac:dyDescent="0.25">
      <c r="A7" s="2">
        <v>4</v>
      </c>
      <c r="B7" s="7" t="s">
        <v>32</v>
      </c>
      <c r="C7" s="16">
        <v>3</v>
      </c>
      <c r="D7" s="8"/>
      <c r="E7" s="8"/>
      <c r="F7" s="9">
        <f t="shared" si="0"/>
        <v>0</v>
      </c>
      <c r="G7" s="8"/>
      <c r="H7" s="10"/>
      <c r="I7" s="7">
        <v>1390000</v>
      </c>
      <c r="J7" s="7">
        <f t="shared" si="1"/>
        <v>4170000</v>
      </c>
      <c r="K7" s="7">
        <f t="shared" ref="K7" si="3">J7*1%</f>
        <v>41700</v>
      </c>
    </row>
    <row r="8" spans="1:14" x14ac:dyDescent="0.25">
      <c r="A8" s="2">
        <v>5</v>
      </c>
      <c r="B8" s="7" t="s">
        <v>1</v>
      </c>
      <c r="C8" s="16">
        <v>4.9800000000000004</v>
      </c>
      <c r="D8" s="8">
        <v>0.45</v>
      </c>
      <c r="E8" s="12">
        <v>0.1</v>
      </c>
      <c r="F8" s="9">
        <f t="shared" si="0"/>
        <v>0.49800000000000005</v>
      </c>
      <c r="G8" s="12">
        <v>0.15</v>
      </c>
      <c r="H8" s="40">
        <f>(C8+D8+F8)*G8</f>
        <v>0.8892000000000001</v>
      </c>
      <c r="I8" s="7">
        <v>1390000</v>
      </c>
      <c r="J8" s="7">
        <f t="shared" si="1"/>
        <v>9475908</v>
      </c>
      <c r="K8" s="7">
        <f>J8*1%</f>
        <v>94759.08</v>
      </c>
      <c r="L8" s="33"/>
    </row>
    <row r="9" spans="1:14" s="11" customFormat="1" x14ac:dyDescent="0.25">
      <c r="A9" s="2">
        <v>6</v>
      </c>
      <c r="B9" s="7" t="s">
        <v>2</v>
      </c>
      <c r="C9" s="16">
        <v>3.66</v>
      </c>
      <c r="D9" s="8">
        <v>0.35</v>
      </c>
      <c r="E9" s="8"/>
      <c r="F9" s="9">
        <f t="shared" si="0"/>
        <v>0</v>
      </c>
      <c r="G9" s="8"/>
      <c r="H9" s="10"/>
      <c r="I9" s="7">
        <v>1390000</v>
      </c>
      <c r="J9" s="7">
        <f t="shared" si="1"/>
        <v>5573900</v>
      </c>
      <c r="K9" s="7">
        <f>J9*1%</f>
        <v>55739</v>
      </c>
    </row>
    <row r="10" spans="1:14" s="11" customFormat="1" x14ac:dyDescent="0.25">
      <c r="A10" s="2">
        <v>7</v>
      </c>
      <c r="B10" s="7" t="s">
        <v>4</v>
      </c>
      <c r="C10" s="16">
        <v>4.9800000000000004</v>
      </c>
      <c r="D10" s="8">
        <v>0.35</v>
      </c>
      <c r="E10" s="12">
        <v>0.09</v>
      </c>
      <c r="F10" s="9">
        <f t="shared" si="0"/>
        <v>0.44820000000000004</v>
      </c>
      <c r="G10" s="8"/>
      <c r="H10" s="10"/>
      <c r="I10" s="7">
        <v>1390000</v>
      </c>
      <c r="J10" s="7">
        <f t="shared" si="1"/>
        <v>8031698</v>
      </c>
      <c r="K10" s="7">
        <f t="shared" ref="K10:K18" si="4">J10*1%</f>
        <v>80316.98</v>
      </c>
    </row>
    <row r="11" spans="1:14" s="11" customFormat="1" x14ac:dyDescent="0.25">
      <c r="A11" s="2">
        <v>8</v>
      </c>
      <c r="B11" s="7" t="s">
        <v>5</v>
      </c>
      <c r="C11" s="16">
        <v>3.66</v>
      </c>
      <c r="D11" s="8">
        <v>0.35</v>
      </c>
      <c r="E11" s="8"/>
      <c r="F11" s="9">
        <f t="shared" si="0"/>
        <v>0</v>
      </c>
      <c r="G11" s="8"/>
      <c r="H11" s="10"/>
      <c r="I11" s="7">
        <v>1390000</v>
      </c>
      <c r="J11" s="7">
        <f t="shared" si="1"/>
        <v>5573900</v>
      </c>
      <c r="K11" s="7">
        <f t="shared" si="4"/>
        <v>55739</v>
      </c>
    </row>
    <row r="12" spans="1:14" s="11" customFormat="1" x14ac:dyDescent="0.25">
      <c r="A12" s="2">
        <v>9</v>
      </c>
      <c r="B12" s="7" t="s">
        <v>6</v>
      </c>
      <c r="C12" s="16">
        <v>3.99</v>
      </c>
      <c r="D12" s="8">
        <v>0.35</v>
      </c>
      <c r="E12" s="8"/>
      <c r="F12" s="9">
        <f t="shared" si="0"/>
        <v>0</v>
      </c>
      <c r="G12" s="12">
        <v>0.13</v>
      </c>
      <c r="H12" s="40">
        <f>(C12+D12+F12)*G12</f>
        <v>0.56420000000000003</v>
      </c>
      <c r="I12" s="7">
        <v>1390000</v>
      </c>
      <c r="J12" s="7">
        <f t="shared" si="1"/>
        <v>6816837.9999999991</v>
      </c>
      <c r="K12" s="7">
        <f t="shared" si="4"/>
        <v>68168.37999999999</v>
      </c>
      <c r="L12" s="34"/>
    </row>
    <row r="13" spans="1:14" s="11" customFormat="1" x14ac:dyDescent="0.25">
      <c r="A13" s="2">
        <v>12</v>
      </c>
      <c r="B13" s="7" t="s">
        <v>7</v>
      </c>
      <c r="C13" s="16">
        <v>4.6500000000000004</v>
      </c>
      <c r="D13" s="8">
        <v>0.45</v>
      </c>
      <c r="E13" s="8"/>
      <c r="F13" s="9">
        <f t="shared" si="0"/>
        <v>0</v>
      </c>
      <c r="G13" s="12">
        <v>0.17</v>
      </c>
      <c r="H13" s="40">
        <f>(C13+D13+F13)*G13</f>
        <v>0.8670000000000001</v>
      </c>
      <c r="I13" s="7">
        <v>1390000</v>
      </c>
      <c r="J13" s="7">
        <f t="shared" si="1"/>
        <v>8294130.0000000009</v>
      </c>
      <c r="K13" s="7">
        <f t="shared" si="4"/>
        <v>82941.300000000017</v>
      </c>
      <c r="L13" s="34"/>
    </row>
    <row r="14" spans="1:14" s="11" customFormat="1" x14ac:dyDescent="0.25">
      <c r="A14" s="2">
        <v>13</v>
      </c>
      <c r="B14" s="7" t="s">
        <v>9</v>
      </c>
      <c r="C14" s="16">
        <v>3.99</v>
      </c>
      <c r="D14" s="8"/>
      <c r="E14" s="8"/>
      <c r="F14" s="9">
        <f t="shared" si="0"/>
        <v>0</v>
      </c>
      <c r="G14" s="8"/>
      <c r="H14" s="10"/>
      <c r="I14" s="7">
        <v>1390000</v>
      </c>
      <c r="J14" s="7">
        <f t="shared" si="1"/>
        <v>5546100</v>
      </c>
      <c r="K14" s="7">
        <f t="shared" si="4"/>
        <v>55461</v>
      </c>
      <c r="L14" s="34"/>
    </row>
    <row r="15" spans="1:14" s="11" customFormat="1" x14ac:dyDescent="0.25">
      <c r="A15" s="2">
        <v>14</v>
      </c>
      <c r="B15" s="7" t="s">
        <v>10</v>
      </c>
      <c r="C15" s="16">
        <v>2.67</v>
      </c>
      <c r="D15" s="8"/>
      <c r="E15" s="8"/>
      <c r="F15" s="9">
        <f t="shared" si="0"/>
        <v>0</v>
      </c>
      <c r="G15" s="8"/>
      <c r="H15" s="10"/>
      <c r="I15" s="7">
        <v>1390000</v>
      </c>
      <c r="J15" s="7">
        <f t="shared" si="1"/>
        <v>3711300</v>
      </c>
      <c r="K15" s="7">
        <f t="shared" si="4"/>
        <v>37113</v>
      </c>
    </row>
    <row r="16" spans="1:14" x14ac:dyDescent="0.25">
      <c r="A16" s="2">
        <v>16</v>
      </c>
      <c r="B16" s="7" t="s">
        <v>11</v>
      </c>
      <c r="C16" s="16">
        <v>5.42</v>
      </c>
      <c r="D16" s="8">
        <v>0.45</v>
      </c>
      <c r="E16" s="8"/>
      <c r="F16" s="9">
        <f t="shared" si="0"/>
        <v>0</v>
      </c>
      <c r="G16" s="12">
        <v>0.25</v>
      </c>
      <c r="H16" s="40">
        <f>(C16+D16+F16)*G16</f>
        <v>1.4675</v>
      </c>
      <c r="I16" s="7">
        <v>1390000</v>
      </c>
      <c r="J16" s="7">
        <f t="shared" si="1"/>
        <v>10199125</v>
      </c>
      <c r="K16" s="7">
        <f t="shared" si="4"/>
        <v>101991.25</v>
      </c>
    </row>
    <row r="17" spans="1:11" x14ac:dyDescent="0.25">
      <c r="A17" s="2">
        <v>17</v>
      </c>
      <c r="B17" s="7" t="s">
        <v>29</v>
      </c>
      <c r="C17" s="16">
        <v>2.67</v>
      </c>
      <c r="D17" s="8"/>
      <c r="E17" s="8"/>
      <c r="F17" s="9">
        <f t="shared" si="0"/>
        <v>0</v>
      </c>
      <c r="G17" s="12"/>
      <c r="H17" s="40">
        <f>(C17+D17+F17)*G17</f>
        <v>0</v>
      </c>
      <c r="I17" s="7">
        <v>1390000</v>
      </c>
      <c r="J17" s="7">
        <f t="shared" si="1"/>
        <v>3711300</v>
      </c>
      <c r="K17" s="7">
        <f t="shared" si="4"/>
        <v>37113</v>
      </c>
    </row>
    <row r="18" spans="1:11" x14ac:dyDescent="0.25">
      <c r="A18" s="2">
        <v>18</v>
      </c>
      <c r="B18" s="7" t="s">
        <v>30</v>
      </c>
      <c r="C18" s="16">
        <v>2.67</v>
      </c>
      <c r="D18" s="3"/>
      <c r="E18" s="3"/>
      <c r="F18" s="5">
        <f t="shared" si="0"/>
        <v>0</v>
      </c>
      <c r="G18" s="4"/>
      <c r="H18" s="6"/>
      <c r="I18" s="7">
        <v>1390000</v>
      </c>
      <c r="J18" s="2">
        <f t="shared" si="1"/>
        <v>3711300</v>
      </c>
      <c r="K18" s="2">
        <f t="shared" si="4"/>
        <v>37113</v>
      </c>
    </row>
    <row r="19" spans="1:11" s="15" customFormat="1" x14ac:dyDescent="0.25">
      <c r="A19" s="21"/>
      <c r="B19" s="23" t="s">
        <v>23</v>
      </c>
      <c r="C19" s="22"/>
      <c r="D19" s="21"/>
      <c r="E19" s="21"/>
      <c r="F19" s="21"/>
      <c r="G19" s="21"/>
      <c r="H19" s="21"/>
      <c r="I19" s="41"/>
      <c r="J19" s="25">
        <f>SUM(J4:J18)</f>
        <v>101421077.56</v>
      </c>
      <c r="K19" s="24">
        <f>SUM(K4:K18)</f>
        <v>1014210.7756000001</v>
      </c>
    </row>
    <row r="21" spans="1:11" x14ac:dyDescent="0.25">
      <c r="H21" s="31" t="s">
        <v>26</v>
      </c>
      <c r="I21" s="32" t="s">
        <v>25</v>
      </c>
      <c r="J21" s="35"/>
    </row>
    <row r="22" spans="1:11" x14ac:dyDescent="0.25">
      <c r="B22" s="1"/>
      <c r="C22" s="43"/>
      <c r="D22" s="1"/>
      <c r="H22" s="26" t="s">
        <v>24</v>
      </c>
      <c r="I22" s="27">
        <f>K19*30%</f>
        <v>304263.23268000002</v>
      </c>
    </row>
    <row r="23" spans="1:11" x14ac:dyDescent="0.25">
      <c r="B23" s="1"/>
      <c r="H23" s="28">
        <v>0.7</v>
      </c>
      <c r="I23" s="27">
        <f>K19*70%</f>
        <v>709947.54292000004</v>
      </c>
    </row>
    <row r="24" spans="1:11" x14ac:dyDescent="0.25">
      <c r="H24" s="37" t="s">
        <v>28</v>
      </c>
      <c r="I24" s="38">
        <f>SUM(I22:I23)</f>
        <v>1014210.7756000001</v>
      </c>
    </row>
    <row r="28" spans="1:11" x14ac:dyDescent="0.25">
      <c r="I28" s="36"/>
    </row>
    <row r="31" spans="1:11" x14ac:dyDescent="0.25">
      <c r="C31"/>
      <c r="I31" s="35"/>
    </row>
    <row r="35" spans="3:9" x14ac:dyDescent="0.25">
      <c r="C35"/>
      <c r="I35" s="35"/>
    </row>
    <row r="37" spans="3:9" x14ac:dyDescent="0.25">
      <c r="C37"/>
      <c r="I37" s="35"/>
    </row>
  </sheetData>
  <mergeCells count="3">
    <mergeCell ref="A1:K1"/>
    <mergeCell ref="E2:F2"/>
    <mergeCell ref="G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opLeftCell="A7" workbookViewId="0">
      <selection activeCell="B21" sqref="B21"/>
    </sheetView>
  </sheetViews>
  <sheetFormatPr defaultRowHeight="30.75" customHeight="1" x14ac:dyDescent="0.25"/>
  <cols>
    <col min="1" max="1" width="5.7109375" customWidth="1"/>
    <col min="2" max="2" width="20.85546875" customWidth="1"/>
    <col min="3" max="3" width="9.140625" style="13" customWidth="1"/>
    <col min="4" max="4" width="9.28515625" bestFit="1" customWidth="1"/>
    <col min="5" max="5" width="6.28515625" customWidth="1"/>
    <col min="6" max="6" width="7.28515625" customWidth="1"/>
    <col min="7" max="7" width="8" customWidth="1"/>
    <col min="8" max="8" width="12.140625" customWidth="1"/>
    <col min="9" max="9" width="13.42578125" customWidth="1"/>
    <col min="10" max="10" width="13.85546875" customWidth="1"/>
    <col min="11" max="11" width="11.42578125" customWidth="1"/>
  </cols>
  <sheetData>
    <row r="1" spans="1:14" ht="18.75" customHeight="1" x14ac:dyDescent="0.25">
      <c r="A1" s="44" t="s">
        <v>35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4" s="15" customFormat="1" ht="30.75" customHeight="1" x14ac:dyDescent="0.25">
      <c r="A2" s="14" t="s">
        <v>16</v>
      </c>
      <c r="B2" s="14" t="s">
        <v>17</v>
      </c>
      <c r="C2" s="39" t="s">
        <v>31</v>
      </c>
      <c r="D2" s="14" t="s">
        <v>12</v>
      </c>
      <c r="E2" s="45" t="s">
        <v>13</v>
      </c>
      <c r="F2" s="46"/>
      <c r="G2" s="47" t="s">
        <v>27</v>
      </c>
      <c r="H2" s="48"/>
      <c r="I2" s="29" t="s">
        <v>18</v>
      </c>
      <c r="J2" s="14" t="s">
        <v>15</v>
      </c>
      <c r="K2" s="30" t="s">
        <v>14</v>
      </c>
      <c r="N2" s="49"/>
    </row>
    <row r="3" spans="1:14" s="17" customFormat="1" ht="30.75" customHeight="1" x14ac:dyDescent="0.25">
      <c r="A3" s="20">
        <v>1</v>
      </c>
      <c r="B3" s="20">
        <v>2</v>
      </c>
      <c r="C3" s="20">
        <v>3</v>
      </c>
      <c r="D3" s="20">
        <v>4</v>
      </c>
      <c r="E3" s="20">
        <v>5</v>
      </c>
      <c r="F3" s="20" t="s">
        <v>19</v>
      </c>
      <c r="G3" s="20">
        <v>7</v>
      </c>
      <c r="H3" s="18" t="s">
        <v>20</v>
      </c>
      <c r="I3" s="20">
        <v>9</v>
      </c>
      <c r="J3" s="20" t="s">
        <v>21</v>
      </c>
      <c r="K3" s="19" t="s">
        <v>22</v>
      </c>
    </row>
    <row r="4" spans="1:14" ht="21.75" customHeight="1" x14ac:dyDescent="0.25">
      <c r="A4" s="2">
        <v>1</v>
      </c>
      <c r="B4" s="7" t="s">
        <v>0</v>
      </c>
      <c r="C4" s="16">
        <v>4.9800000000000004</v>
      </c>
      <c r="D4" s="8">
        <v>0.9</v>
      </c>
      <c r="E4" s="12">
        <v>0.08</v>
      </c>
      <c r="F4" s="9">
        <f t="shared" ref="F4:F18" si="0">C4*E4</f>
        <v>0.39840000000000003</v>
      </c>
      <c r="G4" s="12">
        <v>0.31</v>
      </c>
      <c r="H4" s="40">
        <f>(C4+D4+F4)*G4</f>
        <v>1.946304</v>
      </c>
      <c r="I4" s="7">
        <v>1390000</v>
      </c>
      <c r="J4" s="7">
        <f t="shared" ref="J4:J18" si="1">(C4+D4+F4+H4)*I4</f>
        <v>11432338.560000001</v>
      </c>
      <c r="K4" s="7">
        <f>J4*1%</f>
        <v>114323.38560000001</v>
      </c>
      <c r="L4" s="33"/>
    </row>
    <row r="5" spans="1:14" ht="21.75" customHeight="1" x14ac:dyDescent="0.25">
      <c r="A5" s="2">
        <v>2</v>
      </c>
      <c r="B5" s="42" t="s">
        <v>8</v>
      </c>
      <c r="C5" s="42">
        <v>4.6500000000000004</v>
      </c>
      <c r="D5" s="42">
        <v>0.45</v>
      </c>
      <c r="E5" s="42"/>
      <c r="F5" s="9">
        <f t="shared" si="0"/>
        <v>0</v>
      </c>
      <c r="G5" s="12">
        <v>0.16</v>
      </c>
      <c r="H5" s="40">
        <f>(C5+D5+F5)*G5</f>
        <v>0.81600000000000006</v>
      </c>
      <c r="I5" s="7">
        <v>1390000</v>
      </c>
      <c r="J5" s="7">
        <f t="shared" si="1"/>
        <v>8223240.0000000009</v>
      </c>
      <c r="K5" s="7">
        <f t="shared" ref="K5" si="2">J5*1%</f>
        <v>82232.400000000009</v>
      </c>
      <c r="L5" s="33"/>
    </row>
    <row r="6" spans="1:14" ht="21.75" customHeight="1" x14ac:dyDescent="0.25">
      <c r="A6" s="2">
        <v>3</v>
      </c>
      <c r="B6" s="7" t="s">
        <v>3</v>
      </c>
      <c r="C6" s="16">
        <v>4.6500000000000004</v>
      </c>
      <c r="D6" s="8">
        <v>0.35</v>
      </c>
      <c r="E6" s="8"/>
      <c r="F6" s="9">
        <f t="shared" si="0"/>
        <v>0</v>
      </c>
      <c r="G6" s="8"/>
      <c r="H6" s="10"/>
      <c r="I6" s="7">
        <v>1390000</v>
      </c>
      <c r="J6" s="7">
        <f t="shared" si="1"/>
        <v>6950000</v>
      </c>
      <c r="K6" s="7">
        <f>J6*1%</f>
        <v>69500</v>
      </c>
      <c r="L6" s="33"/>
    </row>
    <row r="7" spans="1:14" ht="21.75" customHeight="1" x14ac:dyDescent="0.25">
      <c r="A7" s="2">
        <v>4</v>
      </c>
      <c r="B7" s="7" t="s">
        <v>32</v>
      </c>
      <c r="C7" s="16">
        <v>3</v>
      </c>
      <c r="D7" s="8"/>
      <c r="E7" s="8"/>
      <c r="F7" s="9">
        <f t="shared" si="0"/>
        <v>0</v>
      </c>
      <c r="G7" s="8"/>
      <c r="H7" s="10"/>
      <c r="I7" s="7">
        <v>1390000</v>
      </c>
      <c r="J7" s="7">
        <f t="shared" si="1"/>
        <v>4170000</v>
      </c>
      <c r="K7" s="7">
        <f t="shared" ref="K7" si="3">J7*1%</f>
        <v>41700</v>
      </c>
    </row>
    <row r="8" spans="1:14" ht="21.75" customHeight="1" x14ac:dyDescent="0.25">
      <c r="A8" s="2">
        <v>5</v>
      </c>
      <c r="B8" s="7" t="s">
        <v>1</v>
      </c>
      <c r="C8" s="16">
        <v>4.9800000000000004</v>
      </c>
      <c r="D8" s="8">
        <v>0.45</v>
      </c>
      <c r="E8" s="12">
        <v>0.1</v>
      </c>
      <c r="F8" s="9">
        <f t="shared" si="0"/>
        <v>0.49800000000000005</v>
      </c>
      <c r="G8" s="12">
        <v>0.15</v>
      </c>
      <c r="H8" s="40">
        <f>(C8+D8+F8)*G8</f>
        <v>0.8892000000000001</v>
      </c>
      <c r="I8" s="7">
        <v>1390000</v>
      </c>
      <c r="J8" s="7">
        <f t="shared" si="1"/>
        <v>9475908</v>
      </c>
      <c r="K8" s="7">
        <f>J8*1%</f>
        <v>94759.08</v>
      </c>
      <c r="L8" s="33"/>
    </row>
    <row r="9" spans="1:14" s="11" customFormat="1" ht="21.75" customHeight="1" x14ac:dyDescent="0.25">
      <c r="A9" s="2">
        <v>6</v>
      </c>
      <c r="B9" s="7" t="s">
        <v>2</v>
      </c>
      <c r="C9" s="16">
        <v>3.66</v>
      </c>
      <c r="D9" s="8">
        <v>0.35</v>
      </c>
      <c r="E9" s="8"/>
      <c r="F9" s="9">
        <f t="shared" si="0"/>
        <v>0</v>
      </c>
      <c r="G9" s="8"/>
      <c r="H9" s="10"/>
      <c r="I9" s="7">
        <v>1390000</v>
      </c>
      <c r="J9" s="7">
        <f t="shared" si="1"/>
        <v>5573900</v>
      </c>
      <c r="K9" s="7">
        <f>J9*1%</f>
        <v>55739</v>
      </c>
    </row>
    <row r="10" spans="1:14" s="11" customFormat="1" ht="21.75" customHeight="1" x14ac:dyDescent="0.25">
      <c r="A10" s="2">
        <v>7</v>
      </c>
      <c r="B10" s="7" t="s">
        <v>4</v>
      </c>
      <c r="C10" s="16">
        <v>4.9800000000000004</v>
      </c>
      <c r="D10" s="8">
        <v>0.35</v>
      </c>
      <c r="E10" s="12">
        <v>0.09</v>
      </c>
      <c r="F10" s="9">
        <f t="shared" si="0"/>
        <v>0.44820000000000004</v>
      </c>
      <c r="G10" s="8"/>
      <c r="H10" s="10"/>
      <c r="I10" s="7">
        <v>1390000</v>
      </c>
      <c r="J10" s="7">
        <f t="shared" si="1"/>
        <v>8031698</v>
      </c>
      <c r="K10" s="7">
        <f t="shared" ref="K10:K18" si="4">J10*1%</f>
        <v>80316.98</v>
      </c>
    </row>
    <row r="11" spans="1:14" s="11" customFormat="1" ht="21.75" customHeight="1" x14ac:dyDescent="0.25">
      <c r="A11" s="2">
        <v>8</v>
      </c>
      <c r="B11" s="7" t="s">
        <v>5</v>
      </c>
      <c r="C11" s="16">
        <v>3.66</v>
      </c>
      <c r="D11" s="8">
        <v>0.35</v>
      </c>
      <c r="E11" s="8"/>
      <c r="F11" s="9">
        <f t="shared" si="0"/>
        <v>0</v>
      </c>
      <c r="G11" s="8"/>
      <c r="H11" s="10"/>
      <c r="I11" s="7">
        <v>1390000</v>
      </c>
      <c r="J11" s="7">
        <f t="shared" si="1"/>
        <v>5573900</v>
      </c>
      <c r="K11" s="7">
        <f t="shared" si="4"/>
        <v>55739</v>
      </c>
    </row>
    <row r="12" spans="1:14" s="11" customFormat="1" ht="21.75" customHeight="1" x14ac:dyDescent="0.25">
      <c r="A12" s="2">
        <v>9</v>
      </c>
      <c r="B12" s="7" t="s">
        <v>6</v>
      </c>
      <c r="C12" s="16">
        <v>3.99</v>
      </c>
      <c r="D12" s="8">
        <v>0.35</v>
      </c>
      <c r="E12" s="8"/>
      <c r="F12" s="9">
        <f t="shared" si="0"/>
        <v>0</v>
      </c>
      <c r="G12" s="12">
        <v>0.13</v>
      </c>
      <c r="H12" s="40">
        <f>(C12+D12+F12)*G12</f>
        <v>0.56420000000000003</v>
      </c>
      <c r="I12" s="7">
        <v>1390000</v>
      </c>
      <c r="J12" s="7">
        <f t="shared" si="1"/>
        <v>6816837.9999999991</v>
      </c>
      <c r="K12" s="7">
        <f t="shared" si="4"/>
        <v>68168.37999999999</v>
      </c>
      <c r="L12" s="34"/>
    </row>
    <row r="13" spans="1:14" s="11" customFormat="1" ht="21.75" customHeight="1" x14ac:dyDescent="0.25">
      <c r="A13" s="2">
        <v>12</v>
      </c>
      <c r="B13" s="7" t="s">
        <v>7</v>
      </c>
      <c r="C13" s="16">
        <v>4.6500000000000004</v>
      </c>
      <c r="D13" s="8">
        <v>0.45</v>
      </c>
      <c r="E13" s="8"/>
      <c r="F13" s="9">
        <f t="shared" si="0"/>
        <v>0</v>
      </c>
      <c r="G13" s="12">
        <v>0.17</v>
      </c>
      <c r="H13" s="40">
        <f>(C13+D13+F13)*G13</f>
        <v>0.8670000000000001</v>
      </c>
      <c r="I13" s="7">
        <v>1390000</v>
      </c>
      <c r="J13" s="7">
        <f t="shared" si="1"/>
        <v>8294130.0000000009</v>
      </c>
      <c r="K13" s="7">
        <f t="shared" si="4"/>
        <v>82941.300000000017</v>
      </c>
      <c r="L13" s="34"/>
    </row>
    <row r="14" spans="1:14" s="11" customFormat="1" ht="21.75" customHeight="1" x14ac:dyDescent="0.25">
      <c r="A14" s="2">
        <v>13</v>
      </c>
      <c r="B14" s="7" t="s">
        <v>9</v>
      </c>
      <c r="C14" s="16">
        <v>3.99</v>
      </c>
      <c r="D14" s="8"/>
      <c r="E14" s="8"/>
      <c r="F14" s="9">
        <f t="shared" si="0"/>
        <v>0</v>
      </c>
      <c r="G14" s="8"/>
      <c r="H14" s="10"/>
      <c r="I14" s="7">
        <v>1390000</v>
      </c>
      <c r="J14" s="7">
        <f t="shared" si="1"/>
        <v>5546100</v>
      </c>
      <c r="K14" s="7">
        <f t="shared" si="4"/>
        <v>55461</v>
      </c>
      <c r="L14" s="34"/>
    </row>
    <row r="15" spans="1:14" s="11" customFormat="1" ht="21.75" customHeight="1" x14ac:dyDescent="0.25">
      <c r="A15" s="2">
        <v>14</v>
      </c>
      <c r="B15" s="7" t="s">
        <v>10</v>
      </c>
      <c r="C15" s="16">
        <v>2.67</v>
      </c>
      <c r="D15" s="8"/>
      <c r="E15" s="8"/>
      <c r="F15" s="9">
        <f t="shared" si="0"/>
        <v>0</v>
      </c>
      <c r="G15" s="8"/>
      <c r="H15" s="10"/>
      <c r="I15" s="7">
        <v>1390000</v>
      </c>
      <c r="J15" s="7">
        <f t="shared" si="1"/>
        <v>3711300</v>
      </c>
      <c r="K15" s="7">
        <f t="shared" si="4"/>
        <v>37113</v>
      </c>
    </row>
    <row r="16" spans="1:14" ht="21.75" customHeight="1" x14ac:dyDescent="0.25">
      <c r="A16" s="2">
        <v>16</v>
      </c>
      <c r="B16" s="7" t="s">
        <v>11</v>
      </c>
      <c r="C16" s="16">
        <v>5.42</v>
      </c>
      <c r="D16" s="8">
        <v>0.45</v>
      </c>
      <c r="E16" s="8"/>
      <c r="F16" s="9">
        <f t="shared" si="0"/>
        <v>0</v>
      </c>
      <c r="G16" s="12">
        <v>0.25</v>
      </c>
      <c r="H16" s="40">
        <f>(C16+D16+F16)*G16</f>
        <v>1.4675</v>
      </c>
      <c r="I16" s="7">
        <v>1390000</v>
      </c>
      <c r="J16" s="7">
        <f t="shared" si="1"/>
        <v>10199125</v>
      </c>
      <c r="K16" s="7">
        <f t="shared" si="4"/>
        <v>101991.25</v>
      </c>
    </row>
    <row r="17" spans="1:11" ht="21.75" customHeight="1" x14ac:dyDescent="0.25">
      <c r="A17" s="2">
        <v>17</v>
      </c>
      <c r="B17" s="7" t="s">
        <v>29</v>
      </c>
      <c r="C17" s="16">
        <v>2.67</v>
      </c>
      <c r="D17" s="8"/>
      <c r="E17" s="8"/>
      <c r="F17" s="9">
        <f t="shared" si="0"/>
        <v>0</v>
      </c>
      <c r="G17" s="12"/>
      <c r="H17" s="40">
        <f>(C17+D17+F17)*G17</f>
        <v>0</v>
      </c>
      <c r="I17" s="7">
        <v>1390000</v>
      </c>
      <c r="J17" s="7">
        <f t="shared" si="1"/>
        <v>3711300</v>
      </c>
      <c r="K17" s="7">
        <f t="shared" si="4"/>
        <v>37113</v>
      </c>
    </row>
    <row r="18" spans="1:11" ht="21.75" customHeight="1" x14ac:dyDescent="0.25">
      <c r="A18" s="2">
        <v>18</v>
      </c>
      <c r="B18" s="7" t="s">
        <v>30</v>
      </c>
      <c r="C18" s="16">
        <v>2.67</v>
      </c>
      <c r="D18" s="3"/>
      <c r="E18" s="3"/>
      <c r="F18" s="5">
        <f t="shared" si="0"/>
        <v>0</v>
      </c>
      <c r="G18" s="4"/>
      <c r="H18" s="6"/>
      <c r="I18" s="7">
        <v>1390000</v>
      </c>
      <c r="J18" s="2">
        <f t="shared" si="1"/>
        <v>3711300</v>
      </c>
      <c r="K18" s="2">
        <f t="shared" si="4"/>
        <v>37113</v>
      </c>
    </row>
    <row r="19" spans="1:11" s="15" customFormat="1" ht="21.75" customHeight="1" x14ac:dyDescent="0.25">
      <c r="A19" s="21"/>
      <c r="B19" s="23" t="s">
        <v>23</v>
      </c>
      <c r="C19" s="22"/>
      <c r="D19" s="21"/>
      <c r="E19" s="21"/>
      <c r="F19" s="21"/>
      <c r="G19" s="21"/>
      <c r="H19" s="21"/>
      <c r="I19" s="41"/>
      <c r="J19" s="25">
        <f>SUM(J4:J18)</f>
        <v>101421077.56</v>
      </c>
      <c r="K19" s="24">
        <f>SUM(K4:K18)</f>
        <v>1014210.7756000001</v>
      </c>
    </row>
    <row r="21" spans="1:11" ht="21" customHeight="1" x14ac:dyDescent="0.25">
      <c r="H21" s="31" t="s">
        <v>26</v>
      </c>
      <c r="I21" s="32" t="s">
        <v>25</v>
      </c>
      <c r="J21" s="35"/>
    </row>
    <row r="22" spans="1:11" ht="21" customHeight="1" x14ac:dyDescent="0.25">
      <c r="B22" s="1"/>
      <c r="C22" s="43"/>
      <c r="D22" s="1"/>
      <c r="H22" s="26" t="s">
        <v>24</v>
      </c>
      <c r="I22" s="27">
        <f>K19*30%</f>
        <v>304263.23268000002</v>
      </c>
    </row>
    <row r="23" spans="1:11" ht="21" customHeight="1" x14ac:dyDescent="0.25">
      <c r="B23" s="1"/>
      <c r="H23" s="28">
        <v>0.7</v>
      </c>
      <c r="I23" s="27">
        <f>K19*70%</f>
        <v>709947.54292000004</v>
      </c>
    </row>
    <row r="24" spans="1:11" ht="21" customHeight="1" x14ac:dyDescent="0.25">
      <c r="H24" s="37" t="s">
        <v>28</v>
      </c>
      <c r="I24" s="38">
        <f>SUM(I22:I23)</f>
        <v>1014210.7756000001</v>
      </c>
    </row>
    <row r="28" spans="1:11" ht="30.75" customHeight="1" x14ac:dyDescent="0.25">
      <c r="I28" s="36"/>
    </row>
    <row r="31" spans="1:11" ht="30.75" customHeight="1" x14ac:dyDescent="0.25">
      <c r="C31"/>
      <c r="I31" s="35"/>
    </row>
    <row r="35" spans="3:9" ht="30.75" customHeight="1" x14ac:dyDescent="0.25">
      <c r="C35"/>
      <c r="I35" s="35"/>
    </row>
    <row r="37" spans="3:9" ht="30.75" customHeight="1" x14ac:dyDescent="0.25">
      <c r="C37"/>
      <c r="I37" s="35"/>
    </row>
  </sheetData>
  <mergeCells count="3">
    <mergeCell ref="A1:K1"/>
    <mergeCell ref="E2:F2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 7</vt:lpstr>
      <vt:lpstr>THANG 8</vt:lpstr>
      <vt:lpstr>THANG 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CHOA-TCHC</cp:lastModifiedBy>
  <cp:lastPrinted>2018-07-23T07:23:26Z</cp:lastPrinted>
  <dcterms:created xsi:type="dcterms:W3CDTF">2017-08-14T00:21:34Z</dcterms:created>
  <dcterms:modified xsi:type="dcterms:W3CDTF">2018-09-13T09:47:59Z</dcterms:modified>
</cp:coreProperties>
</file>